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v\Desktop\материалы для сайта\Приложения к ТС-2016\"/>
    </mc:Choice>
  </mc:AlternateContent>
  <bookViews>
    <workbookView xWindow="0" yWindow="0" windowWidth="28800" windowHeight="11835"/>
  </bookViews>
  <sheets>
    <sheet name="Прил. 36" sheetId="1" r:id="rId1"/>
  </sheets>
  <externalReferences>
    <externalReference r:id="rId2"/>
  </externalReferences>
  <definedNames>
    <definedName name="_1Excel_BuiltIn_Print_Titles_4_1">#REF!</definedName>
    <definedName name="_2Excel_BuiltIn_Print_Titles_8_1">(#REF!,#REF!)</definedName>
    <definedName name="Excel_BuiltIn_Print_Titles_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K11" i="1"/>
  <c r="L11" i="1" s="1"/>
  <c r="H12" i="1"/>
  <c r="K12" i="1"/>
  <c r="L12" i="1" s="1"/>
  <c r="H13" i="1"/>
  <c r="K13" i="1"/>
  <c r="L13" i="1"/>
  <c r="H14" i="1"/>
  <c r="K14" i="1" s="1"/>
  <c r="L14" i="1" s="1"/>
  <c r="H15" i="1"/>
  <c r="K15" i="1"/>
  <c r="L15" i="1" s="1"/>
  <c r="H16" i="1"/>
  <c r="K16" i="1"/>
  <c r="L16" i="1"/>
  <c r="H17" i="1"/>
  <c r="K17" i="1"/>
  <c r="L17" i="1"/>
  <c r="H18" i="1"/>
  <c r="K18" i="1" s="1"/>
  <c r="L18" i="1" s="1"/>
  <c r="H19" i="1"/>
  <c r="K19" i="1"/>
  <c r="L19" i="1" s="1"/>
  <c r="H20" i="1"/>
  <c r="K20" i="1"/>
  <c r="L20" i="1"/>
  <c r="H21" i="1"/>
  <c r="K21" i="1"/>
  <c r="L21" i="1"/>
  <c r="H22" i="1"/>
  <c r="K22" i="1" s="1"/>
  <c r="L22" i="1" s="1"/>
  <c r="H23" i="1"/>
  <c r="K23" i="1"/>
  <c r="L23" i="1" s="1"/>
  <c r="H24" i="1"/>
  <c r="K24" i="1"/>
  <c r="L24" i="1"/>
  <c r="H25" i="1"/>
  <c r="K25" i="1"/>
  <c r="L25" i="1"/>
  <c r="H26" i="1"/>
  <c r="K26" i="1" s="1"/>
  <c r="L26" i="1" s="1"/>
  <c r="H27" i="1"/>
  <c r="K27" i="1"/>
  <c r="L27" i="1" s="1"/>
  <c r="H28" i="1"/>
  <c r="K28" i="1"/>
  <c r="L28" i="1"/>
  <c r="H29" i="1"/>
  <c r="K29" i="1"/>
  <c r="L29" i="1"/>
  <c r="H30" i="1"/>
  <c r="K30" i="1" s="1"/>
  <c r="L30" i="1" s="1"/>
  <c r="H31" i="1"/>
  <c r="K31" i="1"/>
  <c r="L31" i="1" s="1"/>
</calcChain>
</file>

<file path=xl/sharedStrings.xml><?xml version="1.0" encoding="utf-8"?>
<sst xmlns="http://schemas.openxmlformats.org/spreadsheetml/2006/main" count="60" uniqueCount="60">
  <si>
    <t>МАУЗ "Станция скорой медицинской помощи"</t>
  </si>
  <si>
    <t xml:space="preserve">МУЗ МСЧ г. Кедрового </t>
  </si>
  <si>
    <t>МАУЗ "Городская больница" г. Стрежевого</t>
  </si>
  <si>
    <t>МБУЗ "Шегарская ЦРБ"</t>
  </si>
  <si>
    <t>МБУЗ "Чаинская ЦРБ"</t>
  </si>
  <si>
    <t>МБУЗ "Моряковская участковая больница"</t>
  </si>
  <si>
    <t>МБУЗ "Светленская РБ №1"</t>
  </si>
  <si>
    <t>МБУЗ  "Томская ЦРБ"</t>
  </si>
  <si>
    <t>МУЗ "Тегульдетская ЦРБ"</t>
  </si>
  <si>
    <t>МУЗ "Первомайская ЦРБ"</t>
  </si>
  <si>
    <t>МБУЗ "Парабельская ЦРБ"</t>
  </si>
  <si>
    <t>МБУЗ "Молчановская ЦРБ"</t>
  </si>
  <si>
    <t>МБУЗ "Кривошеинская ЦРБ"</t>
  </si>
  <si>
    <t>МБУЗ "Колпашевская ЦРБ"</t>
  </si>
  <si>
    <t>МУЗ "Кожевниковская ЦРБ"</t>
  </si>
  <si>
    <t>МБУЗ "Каргасокская ЦРБ"</t>
  </si>
  <si>
    <t>МУЗ "Зырянская ЦРБ"</t>
  </si>
  <si>
    <t>МБУЗ "Верхнекетская ЦРБ"</t>
  </si>
  <si>
    <t>МУЗ "Бакчарская ЦРБ"</t>
  </si>
  <si>
    <t>МБУЗ "Асиновская ЦРБ"</t>
  </si>
  <si>
    <t>МАУЗ "Александровская ЦРБ"</t>
  </si>
  <si>
    <t>ОГАУЗ "Станция скорой медицинской помощи"</t>
  </si>
  <si>
    <t>ФГБУ СибФНКЦ ФМБА России</t>
  </si>
  <si>
    <t xml:space="preserve">ОГАУЗ «Стрежевская городская больница» </t>
  </si>
  <si>
    <t>ОГБУЗ «Шегарская РБ»</t>
  </si>
  <si>
    <t>ОГБУЗ «Чаинская РБ»</t>
  </si>
  <si>
    <t>ОГБУЗ «Моряковская УБ»</t>
  </si>
  <si>
    <t>ОГБУЗ «Светленская районная больница №1»</t>
  </si>
  <si>
    <t>ОГБУЗ «Томская РБ»</t>
  </si>
  <si>
    <t>ОГБУЗ «Тегульдетская РБ»</t>
  </si>
  <si>
    <t>ОГБУЗ «Первомайская РБ»</t>
  </si>
  <si>
    <t>ОГБУЗ "Парабельская РБ "</t>
  </si>
  <si>
    <t>ОГБУЗ «Молчановская РБ»</t>
  </si>
  <si>
    <t>ОГБУЗ «Кривошеинская РБ»</t>
  </si>
  <si>
    <t>ОГБУЗ «Колпашевская РБ»</t>
  </si>
  <si>
    <t>ОГБУЗ «Кожевниковская РБ»</t>
  </si>
  <si>
    <t>ОГБУЗ «Каргасокская РБ»</t>
  </si>
  <si>
    <t>ОГБУЗ «Зырянская РБ»</t>
  </si>
  <si>
    <t>ОГБУЗ«Верхнекетская РБ»</t>
  </si>
  <si>
    <t>ОГБУЗ "Бакчарская РБ"</t>
  </si>
  <si>
    <t>ОГБУЗ "Асиновская РБ"</t>
  </si>
  <si>
    <t>ОГАУЗ «Александровская РБ»</t>
  </si>
  <si>
    <t xml:space="preserve">Диффернцированный подушевой норматив финансирования скорой медицинской помощи на 1-но застрахованное лицо, руб. </t>
  </si>
  <si>
    <t>Интегрированный коэффициент диффернциации подушевого норматива (гр.11=гр.3*гр.8*гр.9*гр.10)</t>
  </si>
  <si>
    <t>Коэффициент, учитывающий количество подстанций скорой медицинской помощи</t>
  </si>
  <si>
    <t>Коэффициент дифференциации по среднему радиусу территории обслуживания</t>
  </si>
  <si>
    <t>Сводный коэффициент дифференциации в части заработной платы и расходов на содержание гр.8=гр.5+гр.7</t>
  </si>
  <si>
    <t>Ср/взвешенный коэфф-т дифф-ции по уровню расходов на содержание имущества с учетом доли расходов  в структуре тарифа (гр.7=гр.6*15%)</t>
  </si>
  <si>
    <t>Средневзвешенный коэффициент дифференциации по уровню расходов на содержание имущества</t>
  </si>
  <si>
    <t>Средневзвешенный коэффициент дифф-ции  заработной платы с учетом доли заработной платы в тарифе (гр.5=гр.4*79%)</t>
  </si>
  <si>
    <t>Средневзвешенный коэффициент дифференциации  заработной платы и процентных надбавок к заработной плате</t>
  </si>
  <si>
    <t xml:space="preserve">Половозрастной коэффициент дифференциации </t>
  </si>
  <si>
    <t>Базовый подушевой норматив на 1-но застрахованное лицо, руб.</t>
  </si>
  <si>
    <t>Наименование МО</t>
  </si>
  <si>
    <t>Тарифы на оплату скорой медицинской помощи в расчете на 1 застрахованное лицо, обслуживаемое станцией скорой медицинской помощи или отделениями скорой медицинской помощи, входящими в состав медицинских организаций</t>
  </si>
  <si>
    <t>от 04.02.2016</t>
  </si>
  <si>
    <t xml:space="preserve">                     по ОМС на территории Томской области на 2016 год</t>
  </si>
  <si>
    <t xml:space="preserve">                     на оплату медицинской помощи</t>
  </si>
  <si>
    <t xml:space="preserve">          к  Тарифному соглашению</t>
  </si>
  <si>
    <t>Приложение №36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</si>
</sst>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top"/>
    </xf>
    <xf numFmtId="0" fontId="2" fillId="0" borderId="0">
      <alignment vertical="top"/>
    </xf>
    <xf numFmtId="0" fontId="5" fillId="0" borderId="0"/>
    <xf numFmtId="0" fontId="10" fillId="0" borderId="0"/>
  </cellStyleXfs>
  <cellXfs count="23">
    <xf numFmtId="0" fontId="0" fillId="0" borderId="0" xfId="0">
      <alignment vertical="top"/>
    </xf>
    <xf numFmtId="0" fontId="1" fillId="0" borderId="0" xfId="0" applyFont="1" applyAlignment="1"/>
    <xf numFmtId="0" fontId="1" fillId="0" borderId="1" xfId="1" applyFont="1" applyFill="1" applyBorder="1" applyAlignment="1">
      <alignment horizontal="left" vertical="justify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0" fillId="0" borderId="0" xfId="0" applyAlignment="1"/>
    <xf numFmtId="0" fontId="3" fillId="0" borderId="0" xfId="0" applyFont="1" applyBorder="1" applyAlignment="1"/>
    <xf numFmtId="0" fontId="1" fillId="0" borderId="0" xfId="0" applyFont="1" applyBorder="1" applyAlignment="1"/>
    <xf numFmtId="0" fontId="4" fillId="0" borderId="3" xfId="0" applyFont="1" applyBorder="1" applyAlignment="1"/>
    <xf numFmtId="164" fontId="4" fillId="0" borderId="3" xfId="0" applyNumberFormat="1" applyFont="1" applyBorder="1" applyAlignment="1"/>
    <xf numFmtId="0" fontId="6" fillId="0" borderId="3" xfId="2" applyFont="1" applyFill="1" applyBorder="1" applyAlignment="1">
      <alignment vertical="center" wrapText="1"/>
    </xf>
    <xf numFmtId="2" fontId="4" fillId="0" borderId="3" xfId="0" applyNumberFormat="1" applyFont="1" applyBorder="1" applyAlignment="1"/>
    <xf numFmtId="0" fontId="6" fillId="2" borderId="3" xfId="2" applyFont="1" applyFill="1" applyBorder="1" applyAlignment="1">
      <alignment vertical="center" wrapText="1"/>
    </xf>
    <xf numFmtId="0" fontId="4" fillId="0" borderId="4" xfId="2" applyFont="1" applyBorder="1" applyAlignment="1">
      <alignment vertical="center" wrapText="1"/>
    </xf>
    <xf numFmtId="0" fontId="1" fillId="0" borderId="0" xfId="0" applyFont="1" applyFill="1" applyAlignment="1"/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Border="1" applyAlignment="1"/>
    <xf numFmtId="0" fontId="1" fillId="0" borderId="5" xfId="0" applyFont="1" applyBorder="1" applyAlignment="1"/>
    <xf numFmtId="0" fontId="9" fillId="0" borderId="0" xfId="0" applyFont="1" applyBorder="1" applyAlignment="1">
      <alignment horizontal="center" wrapText="1"/>
    </xf>
    <xf numFmtId="0" fontId="1" fillId="2" borderId="0" xfId="0" applyFont="1" applyFill="1" applyAlignment="1"/>
    <xf numFmtId="0" fontId="1" fillId="0" borderId="0" xfId="3" applyFont="1" applyFill="1" applyAlignment="1">
      <alignment horizontal="right"/>
    </xf>
  </cellXfs>
  <cellStyles count="4">
    <cellStyle name="Обычный" xfId="0" builtinId="0"/>
    <cellStyle name="Обычный 2" xfId="2"/>
    <cellStyle name="Обычный_рабочие мат-лы 31.01.2012" xfId="1"/>
    <cellStyle name="Обычный_Стандарты финал 8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v/AppData/Local/Temp/Rar$DIa0.595/_&#1055;&#1088;&#1080;&#1083;&#1086;&#1078;&#1077;&#1085;&#1080;&#1103;%20&#1082;%20&#1058;&#1057;%20&#1085;&#1072;_2016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4"/>
      <sheetName val="Прил.5"/>
      <sheetName val="Прил.6"/>
      <sheetName val="Прил.7"/>
      <sheetName val="Прил.37"/>
      <sheetName val="Прил.38"/>
      <sheetName val="Прил.39"/>
      <sheetName val="Лист4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0"/>
    <pageSetUpPr fitToPage="1"/>
  </sheetPr>
  <dimension ref="A1:L72"/>
  <sheetViews>
    <sheetView tabSelected="1" workbookViewId="0">
      <selection activeCell="G7" sqref="G7"/>
    </sheetView>
  </sheetViews>
  <sheetFormatPr defaultColWidth="18.42578125" defaultRowHeight="12.75" x14ac:dyDescent="0.2"/>
  <cols>
    <col min="1" max="1" width="38.28515625" style="1" customWidth="1"/>
    <col min="2" max="2" width="14.7109375" style="1" customWidth="1"/>
    <col min="3" max="3" width="21.28515625" style="1" customWidth="1"/>
    <col min="4" max="16384" width="18.42578125" style="1"/>
  </cols>
  <sheetData>
    <row r="1" spans="1:12" x14ac:dyDescent="0.2">
      <c r="C1" s="22" t="s">
        <v>59</v>
      </c>
    </row>
    <row r="2" spans="1:12" x14ac:dyDescent="0.2">
      <c r="C2" s="22" t="s">
        <v>58</v>
      </c>
    </row>
    <row r="3" spans="1:12" x14ac:dyDescent="0.2">
      <c r="C3" s="22" t="s">
        <v>57</v>
      </c>
    </row>
    <row r="4" spans="1:12" x14ac:dyDescent="0.2">
      <c r="C4" s="22" t="s">
        <v>56</v>
      </c>
    </row>
    <row r="5" spans="1:12" x14ac:dyDescent="0.2">
      <c r="B5" s="21"/>
      <c r="C5" s="22" t="s">
        <v>55</v>
      </c>
      <c r="G5" s="21"/>
    </row>
    <row r="7" spans="1:12" ht="57.75" customHeight="1" x14ac:dyDescent="0.2">
      <c r="A7" s="20" t="s">
        <v>54</v>
      </c>
      <c r="B7" s="20"/>
      <c r="C7" s="20"/>
    </row>
    <row r="8" spans="1:12" ht="15.75" x14ac:dyDescent="0.25">
      <c r="A8" s="19"/>
      <c r="B8" s="18"/>
    </row>
    <row r="9" spans="1:12" ht="94.15" customHeight="1" x14ac:dyDescent="0.2">
      <c r="A9" s="17" t="s">
        <v>53</v>
      </c>
      <c r="B9" s="17" t="s">
        <v>52</v>
      </c>
      <c r="C9" s="16" t="s">
        <v>51</v>
      </c>
      <c r="D9" s="16" t="s">
        <v>50</v>
      </c>
      <c r="E9" s="16" t="s">
        <v>49</v>
      </c>
      <c r="F9" s="16" t="s">
        <v>48</v>
      </c>
      <c r="G9" s="16" t="s">
        <v>47</v>
      </c>
      <c r="H9" s="16" t="s">
        <v>46</v>
      </c>
      <c r="I9" s="16" t="s">
        <v>45</v>
      </c>
      <c r="J9" s="16" t="s">
        <v>44</v>
      </c>
      <c r="K9" s="16" t="s">
        <v>43</v>
      </c>
      <c r="L9" s="16" t="s">
        <v>42</v>
      </c>
    </row>
    <row r="10" spans="1:12" s="14" customFormat="1" x14ac:dyDescent="0.2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</row>
    <row r="11" spans="1:12" ht="22.15" customHeight="1" x14ac:dyDescent="0.25">
      <c r="A11" s="13" t="s">
        <v>41</v>
      </c>
      <c r="B11" s="8">
        <v>69.67</v>
      </c>
      <c r="C11" s="8">
        <v>0.80820999999999998</v>
      </c>
      <c r="D11" s="8">
        <v>1.5669999999999999</v>
      </c>
      <c r="E11" s="8">
        <v>1.24</v>
      </c>
      <c r="F11" s="8">
        <v>1.2969999999999999</v>
      </c>
      <c r="G11" s="8">
        <v>0.19</v>
      </c>
      <c r="H11" s="8">
        <f>E11+G11</f>
        <v>1.43</v>
      </c>
      <c r="I11" s="8">
        <v>1.0109999999999999</v>
      </c>
      <c r="J11" s="8">
        <v>1</v>
      </c>
      <c r="K11" s="8">
        <f>ROUND((C11*H11*I11*J11),3)</f>
        <v>1.1679999999999999</v>
      </c>
      <c r="L11" s="8">
        <f>ROUND(B11*K11,2)</f>
        <v>81.37</v>
      </c>
    </row>
    <row r="12" spans="1:12" ht="22.15" customHeight="1" x14ac:dyDescent="0.25">
      <c r="A12" s="10" t="s">
        <v>40</v>
      </c>
      <c r="B12" s="8">
        <v>69.67</v>
      </c>
      <c r="C12" s="8">
        <v>0.84277000000000002</v>
      </c>
      <c r="D12" s="8">
        <v>0.877</v>
      </c>
      <c r="E12" s="8">
        <v>0.69</v>
      </c>
      <c r="F12" s="8">
        <v>1.1160000000000001</v>
      </c>
      <c r="G12" s="8">
        <v>0.17</v>
      </c>
      <c r="H12" s="8">
        <f>E12+G12</f>
        <v>0.86</v>
      </c>
      <c r="I12" s="8">
        <v>1.0680000000000001</v>
      </c>
      <c r="J12" s="8">
        <v>1.018</v>
      </c>
      <c r="K12" s="8">
        <f>ROUND((C12*H12*I12*J12),3)</f>
        <v>0.78800000000000003</v>
      </c>
      <c r="L12" s="11">
        <f>ROUND(B12*K12,2)</f>
        <v>54.9</v>
      </c>
    </row>
    <row r="13" spans="1:12" ht="22.15" customHeight="1" x14ac:dyDescent="0.25">
      <c r="A13" s="10" t="s">
        <v>39</v>
      </c>
      <c r="B13" s="8">
        <v>69.67</v>
      </c>
      <c r="C13" s="8">
        <v>0.81408000000000003</v>
      </c>
      <c r="D13" s="8">
        <v>1.3540000000000001</v>
      </c>
      <c r="E13" s="8">
        <v>1.07</v>
      </c>
      <c r="F13" s="8">
        <v>1.1850000000000001</v>
      </c>
      <c r="G13" s="8">
        <v>0.18</v>
      </c>
      <c r="H13" s="8">
        <f>E13+G13</f>
        <v>1.25</v>
      </c>
      <c r="I13" s="8">
        <v>1.0740000000000001</v>
      </c>
      <c r="J13" s="8">
        <v>1.018</v>
      </c>
      <c r="K13" s="8">
        <f>ROUND((C13*H13*I13*J13),3)</f>
        <v>1.113</v>
      </c>
      <c r="L13" s="8">
        <f>ROUND(B13*K13,2)</f>
        <v>77.540000000000006</v>
      </c>
    </row>
    <row r="14" spans="1:12" ht="22.15" customHeight="1" x14ac:dyDescent="0.25">
      <c r="A14" s="10" t="s">
        <v>38</v>
      </c>
      <c r="B14" s="8">
        <v>69.67</v>
      </c>
      <c r="C14" s="8">
        <v>0.83992</v>
      </c>
      <c r="D14" s="8">
        <v>1.36</v>
      </c>
      <c r="E14" s="8">
        <v>1.07</v>
      </c>
      <c r="F14" s="8">
        <v>0.96499999999999997</v>
      </c>
      <c r="G14" s="8">
        <v>0.14000000000000001</v>
      </c>
      <c r="H14" s="8">
        <f>E14+G14</f>
        <v>1.21</v>
      </c>
      <c r="I14" s="8">
        <v>1.05</v>
      </c>
      <c r="J14" s="8">
        <v>1</v>
      </c>
      <c r="K14" s="8">
        <f>ROUND((C14*H14*I14*J14),3)</f>
        <v>1.0669999999999999</v>
      </c>
      <c r="L14" s="8">
        <f>ROUND(B14*K14,2)</f>
        <v>74.34</v>
      </c>
    </row>
    <row r="15" spans="1:12" ht="25.9" customHeight="1" x14ac:dyDescent="0.25">
      <c r="A15" s="10" t="s">
        <v>37</v>
      </c>
      <c r="B15" s="8">
        <v>69.67</v>
      </c>
      <c r="C15" s="8">
        <v>0.83386000000000005</v>
      </c>
      <c r="D15" s="8">
        <v>0.99099999999999999</v>
      </c>
      <c r="E15" s="8">
        <v>0.78</v>
      </c>
      <c r="F15" s="8">
        <v>0.97899999999999998</v>
      </c>
      <c r="G15" s="8">
        <v>0.15</v>
      </c>
      <c r="H15" s="8">
        <f>E15+G15</f>
        <v>0.93</v>
      </c>
      <c r="I15" s="8">
        <v>1.0660000000000001</v>
      </c>
      <c r="J15" s="8">
        <v>1</v>
      </c>
      <c r="K15" s="8">
        <f>ROUND((C15*H15*I15*J15),3)</f>
        <v>0.82699999999999996</v>
      </c>
      <c r="L15" s="8">
        <f>ROUND(B15*K15,2)</f>
        <v>57.62</v>
      </c>
    </row>
    <row r="16" spans="1:12" ht="25.9" customHeight="1" x14ac:dyDescent="0.25">
      <c r="A16" s="10" t="s">
        <v>36</v>
      </c>
      <c r="B16" s="8">
        <v>69.67</v>
      </c>
      <c r="C16" s="8">
        <v>0.83198000000000005</v>
      </c>
      <c r="D16" s="8">
        <v>1.4390000000000001</v>
      </c>
      <c r="E16" s="8">
        <v>1.1399999999999999</v>
      </c>
      <c r="F16" s="8">
        <v>1.506</v>
      </c>
      <c r="G16" s="8">
        <v>0.23</v>
      </c>
      <c r="H16" s="8">
        <f>E16+G16</f>
        <v>1.3699999999999999</v>
      </c>
      <c r="I16" s="8">
        <v>1.024</v>
      </c>
      <c r="J16" s="8">
        <v>1</v>
      </c>
      <c r="K16" s="8">
        <f>ROUND((C16*H16*I16*J16),3)</f>
        <v>1.167</v>
      </c>
      <c r="L16" s="11">
        <f>ROUND(B16*K16,2)</f>
        <v>81.3</v>
      </c>
    </row>
    <row r="17" spans="1:12" ht="25.9" customHeight="1" x14ac:dyDescent="0.25">
      <c r="A17" s="10" t="s">
        <v>35</v>
      </c>
      <c r="B17" s="8">
        <v>69.67</v>
      </c>
      <c r="C17" s="8">
        <v>0.84991000000000005</v>
      </c>
      <c r="D17" s="8">
        <v>0.99099999999999999</v>
      </c>
      <c r="E17" s="8">
        <v>0.78</v>
      </c>
      <c r="F17" s="8">
        <v>1.153</v>
      </c>
      <c r="G17" s="8">
        <v>0.17</v>
      </c>
      <c r="H17" s="8">
        <f>E17+G17</f>
        <v>0.95000000000000007</v>
      </c>
      <c r="I17" s="8">
        <v>1.105</v>
      </c>
      <c r="J17" s="8">
        <v>1</v>
      </c>
      <c r="K17" s="8">
        <f>ROUND((C17*H17*I17*J17),3)</f>
        <v>0.89200000000000002</v>
      </c>
      <c r="L17" s="8">
        <f>ROUND(B17*K17,2)</f>
        <v>62.15</v>
      </c>
    </row>
    <row r="18" spans="1:12" ht="25.9" customHeight="1" x14ac:dyDescent="0.25">
      <c r="A18" s="10" t="s">
        <v>34</v>
      </c>
      <c r="B18" s="8">
        <v>69.67</v>
      </c>
      <c r="C18" s="8">
        <v>0.86423000000000005</v>
      </c>
      <c r="D18" s="8">
        <v>1.3440000000000001</v>
      </c>
      <c r="E18" s="8">
        <v>1.06</v>
      </c>
      <c r="F18" s="8">
        <v>1.242</v>
      </c>
      <c r="G18" s="8">
        <v>0.19</v>
      </c>
      <c r="H18" s="8">
        <f>E18+G18</f>
        <v>1.25</v>
      </c>
      <c r="I18" s="8">
        <v>1.0920000000000001</v>
      </c>
      <c r="J18" s="8">
        <v>1.0089999999999999</v>
      </c>
      <c r="K18" s="9">
        <f>ROUND((C18*H18*I18*J18),3)</f>
        <v>1.19</v>
      </c>
      <c r="L18" s="8">
        <f>ROUND(B18*K18,2)</f>
        <v>82.91</v>
      </c>
    </row>
    <row r="19" spans="1:12" ht="25.9" customHeight="1" x14ac:dyDescent="0.25">
      <c r="A19" s="10" t="s">
        <v>33</v>
      </c>
      <c r="B19" s="8">
        <v>69.67</v>
      </c>
      <c r="C19" s="8">
        <v>0.85526000000000002</v>
      </c>
      <c r="D19" s="8">
        <v>1.3109999999999999</v>
      </c>
      <c r="E19" s="8">
        <v>1.04</v>
      </c>
      <c r="F19" s="8">
        <v>0.92400000000000004</v>
      </c>
      <c r="G19" s="8">
        <v>0.14000000000000001</v>
      </c>
      <c r="H19" s="8">
        <f>E19+G19</f>
        <v>1.1800000000000002</v>
      </c>
      <c r="I19" s="8">
        <v>1.06</v>
      </c>
      <c r="J19" s="8">
        <v>1.0089999999999999</v>
      </c>
      <c r="K19" s="8">
        <f>ROUND((C19*H19*I19*J19),3)</f>
        <v>1.079</v>
      </c>
      <c r="L19" s="8">
        <f>ROUND(B19*K19,2)</f>
        <v>75.17</v>
      </c>
    </row>
    <row r="20" spans="1:12" ht="25.9" customHeight="1" x14ac:dyDescent="0.25">
      <c r="A20" s="10" t="s">
        <v>32</v>
      </c>
      <c r="B20" s="8">
        <v>69.67</v>
      </c>
      <c r="C20" s="8">
        <v>0.84445999999999999</v>
      </c>
      <c r="D20" s="8">
        <v>1.3109999999999999</v>
      </c>
      <c r="E20" s="8">
        <v>1.04</v>
      </c>
      <c r="F20" s="8">
        <v>0.89</v>
      </c>
      <c r="G20" s="8">
        <v>0.13</v>
      </c>
      <c r="H20" s="8">
        <f>E20+G20</f>
        <v>1.17</v>
      </c>
      <c r="I20" s="8">
        <v>1.0529999999999999</v>
      </c>
      <c r="J20" s="8">
        <v>1.0089999999999999</v>
      </c>
      <c r="K20" s="9">
        <f>ROUND((C20*H20*I20*J20),3)</f>
        <v>1.05</v>
      </c>
      <c r="L20" s="8">
        <f>ROUND(B20*K20,2)</f>
        <v>73.150000000000006</v>
      </c>
    </row>
    <row r="21" spans="1:12" ht="25.9" customHeight="1" x14ac:dyDescent="0.25">
      <c r="A21" s="10" t="s">
        <v>31</v>
      </c>
      <c r="B21" s="8">
        <v>69.67</v>
      </c>
      <c r="C21" s="8">
        <v>0.83787999999999996</v>
      </c>
      <c r="D21" s="8">
        <v>1.4390000000000001</v>
      </c>
      <c r="E21" s="8">
        <v>1.1399999999999999</v>
      </c>
      <c r="F21" s="8">
        <v>1.3280000000000001</v>
      </c>
      <c r="G21" s="8">
        <v>0.2</v>
      </c>
      <c r="H21" s="8">
        <f>E21+G21</f>
        <v>1.3399999999999999</v>
      </c>
      <c r="I21" s="8">
        <v>1.0529999999999999</v>
      </c>
      <c r="J21" s="8">
        <v>1</v>
      </c>
      <c r="K21" s="8">
        <f>ROUND((C21*H21*I21*J21),3)</f>
        <v>1.1819999999999999</v>
      </c>
      <c r="L21" s="8">
        <f>ROUND(B21*K21,2)</f>
        <v>82.35</v>
      </c>
    </row>
    <row r="22" spans="1:12" ht="25.9" customHeight="1" x14ac:dyDescent="0.25">
      <c r="A22" s="10" t="s">
        <v>30</v>
      </c>
      <c r="B22" s="8">
        <v>69.67</v>
      </c>
      <c r="C22" s="8">
        <v>0.82426999999999995</v>
      </c>
      <c r="D22" s="8">
        <v>0.99099999999999999</v>
      </c>
      <c r="E22" s="8">
        <v>0.78</v>
      </c>
      <c r="F22" s="8">
        <v>1.0269999999999999</v>
      </c>
      <c r="G22" s="8">
        <v>0.15</v>
      </c>
      <c r="H22" s="8">
        <f>E22+G22</f>
        <v>0.93</v>
      </c>
      <c r="I22" s="8">
        <v>1.0940000000000001</v>
      </c>
      <c r="J22" s="8">
        <v>1.0269999999999999</v>
      </c>
      <c r="K22" s="8">
        <f>ROUND((C22*H22*I22*J22),3)</f>
        <v>0.86099999999999999</v>
      </c>
      <c r="L22" s="8">
        <f>ROUND(B22*K22,2)</f>
        <v>59.99</v>
      </c>
    </row>
    <row r="23" spans="1:12" ht="16.5" customHeight="1" x14ac:dyDescent="0.25">
      <c r="A23" s="10" t="s">
        <v>29</v>
      </c>
      <c r="B23" s="8">
        <v>69.67</v>
      </c>
      <c r="C23" s="8">
        <v>0.82103999999999999</v>
      </c>
      <c r="D23" s="8">
        <v>1.3109999999999999</v>
      </c>
      <c r="E23" s="8">
        <v>1.04</v>
      </c>
      <c r="F23" s="8">
        <v>1.024</v>
      </c>
      <c r="G23" s="8">
        <v>0.15</v>
      </c>
      <c r="H23" s="8">
        <f>E23+G23</f>
        <v>1.19</v>
      </c>
      <c r="I23" s="8">
        <v>1.022</v>
      </c>
      <c r="J23" s="8">
        <v>1</v>
      </c>
      <c r="K23" s="8">
        <f>ROUND((C23*H23*I23*J23),3)</f>
        <v>0.999</v>
      </c>
      <c r="L23" s="8">
        <f>ROUND(B23*K23,2)</f>
        <v>69.599999999999994</v>
      </c>
    </row>
    <row r="24" spans="1:12" ht="22.9" customHeight="1" x14ac:dyDescent="0.25">
      <c r="A24" s="12" t="s">
        <v>28</v>
      </c>
      <c r="B24" s="8">
        <v>69.67</v>
      </c>
      <c r="C24" s="8">
        <v>0.84689999999999999</v>
      </c>
      <c r="D24" s="8">
        <v>0.99099999999999999</v>
      </c>
      <c r="E24" s="8">
        <v>0.78</v>
      </c>
      <c r="F24" s="8">
        <v>1.1859999999999999</v>
      </c>
      <c r="G24" s="8">
        <v>0.18</v>
      </c>
      <c r="H24" s="8">
        <f>E24+G24</f>
        <v>0.96</v>
      </c>
      <c r="I24" s="8">
        <v>1.149</v>
      </c>
      <c r="J24" s="8">
        <v>1.0089999999999999</v>
      </c>
      <c r="K24" s="8">
        <f>ROUND((C24*H24*I24*J24),3)</f>
        <v>0.94299999999999995</v>
      </c>
      <c r="L24" s="11">
        <f>ROUND(B24*K24,2)</f>
        <v>65.7</v>
      </c>
    </row>
    <row r="25" spans="1:12" ht="31.9" customHeight="1" x14ac:dyDescent="0.25">
      <c r="A25" s="12" t="s">
        <v>27</v>
      </c>
      <c r="B25" s="8">
        <v>69.67</v>
      </c>
      <c r="C25" s="8">
        <v>0.83711999999999998</v>
      </c>
      <c r="D25" s="8">
        <v>0.99099999999999999</v>
      </c>
      <c r="E25" s="8">
        <v>0.78</v>
      </c>
      <c r="F25" s="8">
        <v>1.1859999999999999</v>
      </c>
      <c r="G25" s="8">
        <v>0.18</v>
      </c>
      <c r="H25" s="8">
        <f>E25+G25</f>
        <v>0.96</v>
      </c>
      <c r="I25" s="8">
        <v>1.1439999999999999</v>
      </c>
      <c r="J25" s="8">
        <v>1.018</v>
      </c>
      <c r="K25" s="8">
        <f>ROUND((C25*H25*I25*J25),3)</f>
        <v>0.93600000000000005</v>
      </c>
      <c r="L25" s="8">
        <f>ROUND(B25*K25,2)</f>
        <v>65.209999999999994</v>
      </c>
    </row>
    <row r="26" spans="1:12" ht="22.9" customHeight="1" x14ac:dyDescent="0.25">
      <c r="A26" s="12" t="s">
        <v>26</v>
      </c>
      <c r="B26" s="8">
        <v>69.67</v>
      </c>
      <c r="C26" s="8">
        <v>0.88927999999999996</v>
      </c>
      <c r="D26" s="8">
        <v>0.99099999999999999</v>
      </c>
      <c r="E26" s="8">
        <v>0.78</v>
      </c>
      <c r="F26" s="8">
        <v>1.1859999999999999</v>
      </c>
      <c r="G26" s="8">
        <v>0.18</v>
      </c>
      <c r="H26" s="8">
        <f>E26+G26</f>
        <v>0.96</v>
      </c>
      <c r="I26" s="8">
        <v>1.016</v>
      </c>
      <c r="J26" s="8">
        <v>1</v>
      </c>
      <c r="K26" s="8">
        <f>ROUND((C26*H26*I26*J26),3)</f>
        <v>0.86699999999999999</v>
      </c>
      <c r="L26" s="11">
        <f>ROUND(B26*K26,2)</f>
        <v>60.4</v>
      </c>
    </row>
    <row r="27" spans="1:12" ht="20.45" customHeight="1" x14ac:dyDescent="0.25">
      <c r="A27" s="10" t="s">
        <v>25</v>
      </c>
      <c r="B27" s="8">
        <v>69.67</v>
      </c>
      <c r="C27" s="8">
        <v>0.83492999999999995</v>
      </c>
      <c r="D27" s="8">
        <v>1.4390000000000001</v>
      </c>
      <c r="E27" s="8">
        <v>1.1399999999999999</v>
      </c>
      <c r="F27" s="8">
        <v>1.0149999999999999</v>
      </c>
      <c r="G27" s="8">
        <v>0.15</v>
      </c>
      <c r="H27" s="8">
        <f>E27+G27</f>
        <v>1.2899999999999998</v>
      </c>
      <c r="I27" s="8">
        <v>1.06</v>
      </c>
      <c r="J27" s="8">
        <v>1</v>
      </c>
      <c r="K27" s="8">
        <f>ROUND((C27*H27*I27*J27),3)</f>
        <v>1.1419999999999999</v>
      </c>
      <c r="L27" s="8">
        <f>ROUND(B27*K27,2)</f>
        <v>79.56</v>
      </c>
    </row>
    <row r="28" spans="1:12" ht="22.9" customHeight="1" x14ac:dyDescent="0.25">
      <c r="A28" s="10" t="s">
        <v>24</v>
      </c>
      <c r="B28" s="8">
        <v>69.67</v>
      </c>
      <c r="C28" s="8">
        <v>0.87517999999999996</v>
      </c>
      <c r="D28" s="8">
        <v>0.99099999999999999</v>
      </c>
      <c r="E28" s="8">
        <v>0.78</v>
      </c>
      <c r="F28" s="8">
        <v>0.82899999999999996</v>
      </c>
      <c r="G28" s="8">
        <v>0.12</v>
      </c>
      <c r="H28" s="8">
        <f>E28+G28</f>
        <v>0.9</v>
      </c>
      <c r="I28" s="8">
        <v>1.097</v>
      </c>
      <c r="J28" s="8">
        <v>1</v>
      </c>
      <c r="K28" s="8">
        <f>ROUND((C28*H28*I28*J28),3)</f>
        <v>0.86399999999999999</v>
      </c>
      <c r="L28" s="8">
        <f>ROUND(B28*K28,2)</f>
        <v>60.19</v>
      </c>
    </row>
    <row r="29" spans="1:12" ht="28.9" customHeight="1" x14ac:dyDescent="0.25">
      <c r="A29" s="10" t="s">
        <v>23</v>
      </c>
      <c r="B29" s="8">
        <v>69.67</v>
      </c>
      <c r="C29" s="8">
        <v>0.75999000000000005</v>
      </c>
      <c r="D29" s="8">
        <v>1.407</v>
      </c>
      <c r="E29" s="8">
        <v>1.1100000000000001</v>
      </c>
      <c r="F29" s="8">
        <v>0.76900000000000002</v>
      </c>
      <c r="G29" s="8">
        <v>0.12</v>
      </c>
      <c r="H29" s="8">
        <f>E29+G29</f>
        <v>1.23</v>
      </c>
      <c r="I29" s="8">
        <v>1.0189999999999999</v>
      </c>
      <c r="J29" s="8">
        <v>1</v>
      </c>
      <c r="K29" s="8">
        <f>ROUND((C29*H29*I29*J29),3)</f>
        <v>0.95299999999999996</v>
      </c>
      <c r="L29" s="11">
        <f>ROUND(B29*K29,2)</f>
        <v>66.400000000000006</v>
      </c>
    </row>
    <row r="30" spans="1:12" ht="22.9" customHeight="1" x14ac:dyDescent="0.25">
      <c r="A30" s="10" t="s">
        <v>22</v>
      </c>
      <c r="B30" s="8">
        <v>69.67</v>
      </c>
      <c r="C30" s="8">
        <v>0.87422999999999995</v>
      </c>
      <c r="D30" s="8">
        <v>1.0960000000000001</v>
      </c>
      <c r="E30" s="8">
        <v>0.87</v>
      </c>
      <c r="F30" s="8">
        <v>0.70299999999999996</v>
      </c>
      <c r="G30" s="8">
        <v>0.11</v>
      </c>
      <c r="H30" s="8">
        <f>E30+G30</f>
        <v>0.98</v>
      </c>
      <c r="I30" s="8">
        <v>1.018</v>
      </c>
      <c r="J30" s="8">
        <v>1.0089999999999999</v>
      </c>
      <c r="K30" s="9">
        <f>ROUND((C30*H30*I30*J30),3)</f>
        <v>0.88</v>
      </c>
      <c r="L30" s="8">
        <f>ROUND(B30*K30,2)</f>
        <v>61.31</v>
      </c>
    </row>
    <row r="31" spans="1:12" ht="30" customHeight="1" x14ac:dyDescent="0.25">
      <c r="A31" s="10" t="s">
        <v>21</v>
      </c>
      <c r="B31" s="8">
        <v>69.67</v>
      </c>
      <c r="C31" s="8">
        <v>0.85255999999999998</v>
      </c>
      <c r="D31" s="8">
        <v>0.83699999999999997</v>
      </c>
      <c r="E31" s="8">
        <v>0.66</v>
      </c>
      <c r="F31" s="9">
        <v>0.99</v>
      </c>
      <c r="G31" s="8">
        <v>0.15</v>
      </c>
      <c r="H31" s="8">
        <f>E31+G31</f>
        <v>0.81</v>
      </c>
      <c r="I31" s="8">
        <v>1.032</v>
      </c>
      <c r="J31" s="8">
        <v>1.036</v>
      </c>
      <c r="K31" s="8">
        <f>ROUND((C31*H31*I31*J31),3)</f>
        <v>0.73799999999999999</v>
      </c>
      <c r="L31" s="8">
        <f>ROUND(B31*K31,2)</f>
        <v>51.42</v>
      </c>
    </row>
    <row r="32" spans="1:12" ht="17.25" customHeight="1" x14ac:dyDescent="0.25">
      <c r="A32" s="7"/>
      <c r="B32" s="6"/>
      <c r="D32" s="5"/>
      <c r="E32" s="5"/>
    </row>
    <row r="34" spans="2:2" hidden="1" x14ac:dyDescent="0.2"/>
    <row r="35" spans="2:2" ht="38.25" hidden="1" x14ac:dyDescent="0.2">
      <c r="B35" s="4" t="s">
        <v>20</v>
      </c>
    </row>
    <row r="36" spans="2:2" ht="38.25" hidden="1" x14ac:dyDescent="0.2">
      <c r="B36" s="3" t="s">
        <v>19</v>
      </c>
    </row>
    <row r="37" spans="2:2" ht="38.25" hidden="1" x14ac:dyDescent="0.2">
      <c r="B37" s="3" t="s">
        <v>18</v>
      </c>
    </row>
    <row r="38" spans="2:2" ht="38.25" hidden="1" x14ac:dyDescent="0.2">
      <c r="B38" s="3" t="s">
        <v>17</v>
      </c>
    </row>
    <row r="39" spans="2:2" ht="38.25" hidden="1" x14ac:dyDescent="0.2">
      <c r="B39" s="3" t="s">
        <v>16</v>
      </c>
    </row>
    <row r="40" spans="2:2" ht="38.25" hidden="1" x14ac:dyDescent="0.2">
      <c r="B40" s="3" t="s">
        <v>15</v>
      </c>
    </row>
    <row r="41" spans="2:2" ht="38.25" hidden="1" x14ac:dyDescent="0.2">
      <c r="B41" s="3" t="s">
        <v>14</v>
      </c>
    </row>
    <row r="42" spans="2:2" ht="38.25" hidden="1" x14ac:dyDescent="0.2">
      <c r="B42" s="3" t="s">
        <v>13</v>
      </c>
    </row>
    <row r="43" spans="2:2" ht="38.25" hidden="1" x14ac:dyDescent="0.2">
      <c r="B43" s="3" t="s">
        <v>12</v>
      </c>
    </row>
    <row r="44" spans="2:2" ht="38.25" hidden="1" x14ac:dyDescent="0.2">
      <c r="B44" s="3" t="s">
        <v>11</v>
      </c>
    </row>
    <row r="45" spans="2:2" ht="38.25" hidden="1" x14ac:dyDescent="0.2">
      <c r="B45" s="3" t="s">
        <v>10</v>
      </c>
    </row>
    <row r="46" spans="2:2" ht="38.25" hidden="1" x14ac:dyDescent="0.2">
      <c r="B46" s="3" t="s">
        <v>9</v>
      </c>
    </row>
    <row r="47" spans="2:2" ht="38.25" hidden="1" x14ac:dyDescent="0.2">
      <c r="B47" s="3" t="s">
        <v>8</v>
      </c>
    </row>
    <row r="48" spans="2:2" ht="25.5" hidden="1" x14ac:dyDescent="0.2">
      <c r="B48" s="3" t="s">
        <v>7</v>
      </c>
    </row>
    <row r="49" spans="2:2" ht="38.25" hidden="1" x14ac:dyDescent="0.2">
      <c r="B49" s="3" t="s">
        <v>6</v>
      </c>
    </row>
    <row r="50" spans="2:2" ht="51" hidden="1" x14ac:dyDescent="0.2">
      <c r="B50" s="2" t="s">
        <v>5</v>
      </c>
    </row>
    <row r="51" spans="2:2" ht="25.5" hidden="1" x14ac:dyDescent="0.2">
      <c r="B51" s="3" t="s">
        <v>4</v>
      </c>
    </row>
    <row r="52" spans="2:2" ht="38.25" hidden="1" x14ac:dyDescent="0.2">
      <c r="B52" s="3" t="s">
        <v>3</v>
      </c>
    </row>
    <row r="53" spans="2:2" ht="51" hidden="1" x14ac:dyDescent="0.2">
      <c r="B53" s="3" t="s">
        <v>2</v>
      </c>
    </row>
    <row r="54" spans="2:2" ht="25.5" hidden="1" x14ac:dyDescent="0.2">
      <c r="B54" s="3" t="s">
        <v>1</v>
      </c>
    </row>
    <row r="55" spans="2:2" ht="51" hidden="1" x14ac:dyDescent="0.2">
      <c r="B55" s="2" t="s">
        <v>0</v>
      </c>
    </row>
    <row r="56" spans="2:2" hidden="1" x14ac:dyDescent="0.2"/>
    <row r="57" spans="2:2" hidden="1" x14ac:dyDescent="0.2"/>
    <row r="58" spans="2:2" hidden="1" x14ac:dyDescent="0.2"/>
    <row r="59" spans="2:2" hidden="1" x14ac:dyDescent="0.2"/>
    <row r="60" spans="2:2" hidden="1" x14ac:dyDescent="0.2"/>
    <row r="61" spans="2:2" hidden="1" x14ac:dyDescent="0.2"/>
    <row r="62" spans="2:2" hidden="1" x14ac:dyDescent="0.2"/>
    <row r="63" spans="2:2" hidden="1" x14ac:dyDescent="0.2"/>
    <row r="64" spans="2: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</sheetData>
  <mergeCells count="1">
    <mergeCell ref="A7:C7"/>
  </mergeCells>
  <pageMargins left="0.75" right="0.27" top="0.5" bottom="1" header="0.5" footer="0.5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36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Секиркина Екатерина Витальевна</dc:creator>
  <cp:lastModifiedBy>Секиркина Екатерина Витальевна</cp:lastModifiedBy>
  <dcterms:created xsi:type="dcterms:W3CDTF">2016-03-24T06:44:33Z</dcterms:created>
  <dcterms:modified xsi:type="dcterms:W3CDTF">2016-03-24T06:44:45Z</dcterms:modified>
</cp:coreProperties>
</file>